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<sst xmlns="http://schemas.openxmlformats.org/spreadsheetml/2006/main" count="44" uniqueCount="43">
  <si>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Ponty</t>
  </si>
  <si>
    <t>csuka</t>
  </si>
  <si>
    <t>süllő</t>
  </si>
  <si>
    <t>kősüllő</t>
  </si>
  <si>
    <t>harcsa</t>
  </si>
  <si>
    <t>balin</t>
  </si>
  <si>
    <t>angolna</t>
  </si>
  <si>
    <t>pisztráng</t>
  </si>
  <si>
    <t>márna</t>
  </si>
  <si>
    <t>kecsege</t>
  </si>
  <si>
    <t xml:space="preserve">amur </t>
  </si>
  <si>
    <t>garda</t>
  </si>
  <si>
    <t>egyéb</t>
  </si>
  <si>
    <t>Hármas-Körös Bsz.</t>
  </si>
  <si>
    <t>Hármas-Körös Gyoma</t>
  </si>
  <si>
    <t>Fekete-Körös</t>
  </si>
  <si>
    <t>Fehér-Körös</t>
  </si>
  <si>
    <t>Sebes-Körös</t>
  </si>
  <si>
    <t>Siratói holtág Bsz.</t>
  </si>
  <si>
    <t>Siratói holtág Gyoma</t>
  </si>
  <si>
    <t>Félhalmi htg.</t>
  </si>
  <si>
    <t>Danzugi holtág</t>
  </si>
  <si>
    <t>Fás-tó</t>
  </si>
  <si>
    <t>Orosházi Béke bányatavak</t>
  </si>
  <si>
    <t>Gyopárosi tavak</t>
  </si>
  <si>
    <t>Élővíz csatorna</t>
  </si>
  <si>
    <t>Gerlai holtág</t>
  </si>
  <si>
    <t>Vargahossza főcsatorna</t>
  </si>
  <si>
    <t>Dánfokéri és Dánfoki csatorna</t>
  </si>
  <si>
    <t>Kákafoki-holtág</t>
  </si>
  <si>
    <t>Csaba-tó</t>
  </si>
  <si>
    <t>Tisza-tó</t>
  </si>
  <si>
    <t>Pécsi-tó</t>
  </si>
  <si>
    <t>Balaton</t>
  </si>
  <si>
    <t>Üres fogási naplók:</t>
  </si>
  <si>
    <t>db</t>
  </si>
  <si>
    <t>Összes leadott f.n.:</t>
  </si>
  <si>
    <t>Σ</t>
  </si>
  <si>
    <t>kg</t>
  </si>
  <si>
    <t>Kettős-Körös Doboz</t>
  </si>
  <si>
    <t>MINDÖSSZESEN:</t>
  </si>
  <si>
    <t>KHESZ vizek összesen:</t>
  </si>
  <si>
    <t>Egyéb vizek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</si>
</sst>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8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39" fillId="33" borderId="14" xfId="0" applyFont="1" applyFill="1" applyBorder="1" applyAlignment="1">
      <alignment horizontal="right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5" zoomScaleNormal="85" zoomScalePageLayoutView="0" workbookViewId="0" topLeftCell="A1">
      <pane ySplit="2" topLeftCell="A33" activePane="bottomLeft" state="frozen"/>
      <selection pane="topLeft" activeCell="O28" sqref="O28"/>
      <selection pane="bottomLeft" activeCell="R47" sqref="R47"/>
    </sheetView>
  </sheetViews>
  <sheetFormatPr defaultColWidth="9.140625" defaultRowHeight="15"/>
  <cols>
    <col min="1" max="13" width="9.140625" style="3" customWidth="1"/>
  </cols>
  <sheetData>
    <row r="1" spans="1:13" ht="15">
      <c r="A1" s="17">
        <v>2014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15">
      <c r="A6" s="2">
        <f>1.5+0.9+6+4</f>
        <v>12.4</v>
      </c>
      <c r="B6" s="2">
        <f>3</f>
        <v>3</v>
      </c>
      <c r="C6" s="2"/>
      <c r="D6" s="2"/>
      <c r="E6" s="2">
        <f>8</f>
        <v>8</v>
      </c>
      <c r="F6" s="2"/>
      <c r="G6" s="2"/>
      <c r="H6" s="2"/>
      <c r="I6" s="2"/>
      <c r="J6" s="2"/>
      <c r="K6" s="2"/>
      <c r="L6" s="2"/>
      <c r="M6" s="2">
        <f>2.5+4+5</f>
        <v>11.5</v>
      </c>
      <c r="N6">
        <f>SUM(A6:M6)</f>
        <v>34.9</v>
      </c>
    </row>
    <row r="7" spans="1:13" ht="15">
      <c r="A7" s="15" t="s">
        <v>39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4" ht="15">
      <c r="A8" s="2">
        <f>4.5+3+1</f>
        <v>8.5</v>
      </c>
      <c r="B8" s="2">
        <f>6</f>
        <v>6</v>
      </c>
      <c r="C8" s="2">
        <f>0.5+4.5</f>
        <v>5</v>
      </c>
      <c r="D8" s="2"/>
      <c r="E8" s="2"/>
      <c r="F8" s="2">
        <f>1.5</f>
        <v>1.5</v>
      </c>
      <c r="G8" s="2"/>
      <c r="H8" s="2"/>
      <c r="I8" s="2"/>
      <c r="J8" s="2"/>
      <c r="K8" s="2"/>
      <c r="L8" s="2"/>
      <c r="M8" s="2">
        <v>2</v>
      </c>
      <c r="N8">
        <f>SUM(A8:M8)</f>
        <v>23</v>
      </c>
    </row>
    <row r="9" spans="1:13" ht="1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15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ht="15">
      <c r="A14" s="2">
        <f>1.5</f>
        <v>1.5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>
        <f>SUM(A14:M14)</f>
        <v>1.5</v>
      </c>
    </row>
    <row r="15" spans="1:13" ht="15">
      <c r="A15" s="15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>
        <f>3</f>
        <v>3</v>
      </c>
      <c r="L16" s="2"/>
      <c r="M16" s="2"/>
      <c r="N16">
        <f>SUM(A16:M16)</f>
        <v>3</v>
      </c>
    </row>
    <row r="17" spans="1:13" ht="15">
      <c r="A17" s="15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ht="15">
      <c r="A18" s="2">
        <f>9.8+15.8</f>
        <v>25.6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>13+17</f>
        <v>30</v>
      </c>
      <c r="N18">
        <f>SUM(A18:M18)</f>
        <v>55.6</v>
      </c>
    </row>
    <row r="19" spans="1:13" ht="15">
      <c r="A19" s="15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ht="15">
      <c r="A20" s="2">
        <f>39.5+5+4.7+3.4+19+13+2.5+14.6+5.5+3.5+17.8+10.5+1.2+4</f>
        <v>144.2</v>
      </c>
      <c r="B20" s="2">
        <f>7.7+3+2+1+2+5.3</f>
        <v>21</v>
      </c>
      <c r="C20" s="2">
        <f>2.5+4+1.5+0.8</f>
        <v>8.8</v>
      </c>
      <c r="D20" s="2"/>
      <c r="E20" s="2"/>
      <c r="F20" s="2">
        <f>2.8</f>
        <v>2.8</v>
      </c>
      <c r="G20" s="2"/>
      <c r="H20" s="2"/>
      <c r="I20" s="2"/>
      <c r="J20" s="2"/>
      <c r="K20" s="2">
        <f>26.5+12.5+26+2.7+7.5+4.2+25.5+3</f>
        <v>107.9</v>
      </c>
      <c r="L20" s="2"/>
      <c r="M20" s="2">
        <f>14.5+7.5+0.7+10+9+5+2+8.5+0.8+6.5+0.5+3+3+2+5</f>
        <v>78</v>
      </c>
      <c r="N20">
        <f>SUM(A20:M20)</f>
        <v>362.70000000000005</v>
      </c>
    </row>
    <row r="21" spans="1:13" ht="15">
      <c r="A21" s="15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ht="15">
      <c r="A22" s="2">
        <f>15</f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>2.7+1.5</f>
        <v>4.2</v>
      </c>
      <c r="N22">
        <f>SUM(A22:M22)</f>
        <v>19.2</v>
      </c>
    </row>
    <row r="23" spans="1:13" ht="15">
      <c r="A23" s="15" t="s">
        <v>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ht="15">
      <c r="A24" s="2">
        <f>21+1.5+3+2+6.5+1+2.7+2+9+1+1+12+2</f>
        <v>64.7</v>
      </c>
      <c r="B24" s="2">
        <f>1.5+7</f>
        <v>8.5</v>
      </c>
      <c r="C24" s="2"/>
      <c r="D24" s="2"/>
      <c r="E24" s="2">
        <f>34</f>
        <v>34</v>
      </c>
      <c r="F24" s="2"/>
      <c r="G24" s="2"/>
      <c r="H24" s="2"/>
      <c r="I24" s="2"/>
      <c r="J24" s="2"/>
      <c r="K24" s="2">
        <f>3+16+3+8</f>
        <v>30</v>
      </c>
      <c r="L24" s="2"/>
      <c r="M24" s="2">
        <f>18+1+1.5</f>
        <v>20.5</v>
      </c>
      <c r="N24">
        <f>SUM(A24:M24)</f>
        <v>157.7</v>
      </c>
    </row>
    <row r="25" spans="1:13" ht="1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15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4" ht="15">
      <c r="A30" s="2">
        <f>4+3.6+1.5+3+1</f>
        <v>13.1</v>
      </c>
      <c r="B30" s="2">
        <f>2+3.3</f>
        <v>5.3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f>2+0.5+2+1+2</f>
        <v>7.5</v>
      </c>
      <c r="N30">
        <f>SUM(A30:M30)</f>
        <v>25.9</v>
      </c>
    </row>
    <row r="31" spans="1:13" ht="15">
      <c r="A31" s="15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15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4" ht="15">
      <c r="A34" s="2">
        <f>8.5</f>
        <v>8.5</v>
      </c>
      <c r="B34" s="2">
        <f>2.5+14</f>
        <v>16.5</v>
      </c>
      <c r="C34" s="2"/>
      <c r="D34" s="2"/>
      <c r="E34" s="2"/>
      <c r="F34" s="2"/>
      <c r="G34" s="2"/>
      <c r="H34" s="2"/>
      <c r="I34" s="2"/>
      <c r="J34" s="2"/>
      <c r="K34" s="2">
        <f>2.5</f>
        <v>2.5</v>
      </c>
      <c r="L34" s="2"/>
      <c r="M34" s="2">
        <f>2+4</f>
        <v>6</v>
      </c>
      <c r="N34">
        <f>SUM(A34:M34)</f>
        <v>33.5</v>
      </c>
    </row>
    <row r="35" spans="1:13" ht="15">
      <c r="A35" s="15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4" ht="15">
      <c r="A36" s="2"/>
      <c r="B36" s="2">
        <f>2</f>
        <v>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f>2+1</f>
        <v>3</v>
      </c>
      <c r="N36">
        <f>SUM(A36:M36)</f>
        <v>5</v>
      </c>
    </row>
    <row r="37" spans="1:13" ht="15">
      <c r="A37" s="12" t="s">
        <v>41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4" ht="15">
      <c r="A38" s="10">
        <f>SUM(A4,A6,A8,A10,A12,A14,A16,A18,A20,A22,A24,A26,A28,A30,A32,A34,A36)</f>
        <v>293.5</v>
      </c>
      <c r="B38" s="10">
        <f aca="true" t="shared" si="0" ref="B38:M38">SUM(B4,B6,B8,B10,B12,B14,B16,B18,B20,B22,B24,B26,B28,B30,B32,B34,B36)</f>
        <v>62.3</v>
      </c>
      <c r="C38" s="10">
        <f t="shared" si="0"/>
        <v>13.8</v>
      </c>
      <c r="D38" s="10"/>
      <c r="E38" s="10">
        <f t="shared" si="0"/>
        <v>42</v>
      </c>
      <c r="F38" s="10">
        <f t="shared" si="0"/>
        <v>4.3</v>
      </c>
      <c r="G38" s="10"/>
      <c r="H38" s="10"/>
      <c r="I38" s="10"/>
      <c r="J38" s="10"/>
      <c r="K38" s="10">
        <f t="shared" si="0"/>
        <v>143.4</v>
      </c>
      <c r="L38" s="10"/>
      <c r="M38" s="10">
        <f t="shared" si="0"/>
        <v>162.7</v>
      </c>
      <c r="N38">
        <f>SUM(A38:M38)</f>
        <v>722</v>
      </c>
    </row>
    <row r="39" spans="1:13" ht="15">
      <c r="A39" s="18" t="s">
        <v>42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4" ht="15">
      <c r="A40" s="2">
        <f>16.9+2+1.5+A46+A48+A50+A52+A54</f>
        <v>112.9</v>
      </c>
      <c r="B40" s="2">
        <v>1</v>
      </c>
      <c r="C40" s="2">
        <v>14</v>
      </c>
      <c r="D40" s="2"/>
      <c r="E40" s="2">
        <v>2</v>
      </c>
      <c r="F40" s="2">
        <v>1</v>
      </c>
      <c r="G40" s="2"/>
      <c r="H40" s="2"/>
      <c r="I40" s="2"/>
      <c r="J40" s="2"/>
      <c r="K40" s="2">
        <v>38</v>
      </c>
      <c r="L40" s="2"/>
      <c r="M40" s="2">
        <f>4+1.8+1.5+M46+M48+M50+M52+M54</f>
        <v>42.2</v>
      </c>
      <c r="N40">
        <f>SUM(A40:M40)</f>
        <v>211.10000000000002</v>
      </c>
    </row>
    <row r="41" ht="15.75" thickBot="1"/>
    <row r="42" spans="1:13" ht="15.75" thickBot="1">
      <c r="A42" s="19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</row>
    <row r="43" spans="1:16" ht="15.75" thickBot="1">
      <c r="A43" s="4">
        <f>A38+A40</f>
        <v>406.4</v>
      </c>
      <c r="B43" s="5">
        <f aca="true" t="shared" si="1" ref="B43:M43">B38+B40</f>
        <v>63.3</v>
      </c>
      <c r="C43" s="5">
        <f t="shared" si="1"/>
        <v>27.8</v>
      </c>
      <c r="D43" s="5"/>
      <c r="E43" s="5">
        <f t="shared" si="1"/>
        <v>44</v>
      </c>
      <c r="F43" s="5">
        <f t="shared" si="1"/>
        <v>5.3</v>
      </c>
      <c r="G43" s="5"/>
      <c r="H43" s="5"/>
      <c r="I43" s="5"/>
      <c r="J43" s="5"/>
      <c r="K43" s="5">
        <f t="shared" si="1"/>
        <v>181.4</v>
      </c>
      <c r="L43" s="5"/>
      <c r="M43" s="6">
        <f t="shared" si="1"/>
        <v>204.89999999999998</v>
      </c>
      <c r="N43" s="11" t="s">
        <v>37</v>
      </c>
      <c r="O43" s="8">
        <f>SUM(A43:M43)</f>
        <v>933.0999999999999</v>
      </c>
      <c r="P43" s="9" t="s">
        <v>38</v>
      </c>
    </row>
    <row r="45" spans="1:13" ht="15">
      <c r="A45" s="15" t="s">
        <v>29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4" ht="15">
      <c r="A46" s="2">
        <f>31+13+15+2+4.5</f>
        <v>65.5</v>
      </c>
      <c r="B46" s="2">
        <f>1</f>
        <v>1</v>
      </c>
      <c r="C46" s="2">
        <f>2+8</f>
        <v>10</v>
      </c>
      <c r="D46" s="2"/>
      <c r="E46" s="2"/>
      <c r="F46" s="2">
        <f>1</f>
        <v>1</v>
      </c>
      <c r="G46" s="2"/>
      <c r="H46" s="2"/>
      <c r="I46" s="2"/>
      <c r="J46" s="2"/>
      <c r="K46" s="2"/>
      <c r="L46" s="2"/>
      <c r="M46" s="2">
        <f>9+8+1.4</f>
        <v>18.4</v>
      </c>
      <c r="N46">
        <f>SUM(A46:M46)</f>
        <v>95.9</v>
      </c>
    </row>
    <row r="47" spans="1:14" ht="15">
      <c r="A47" s="15" t="s">
        <v>30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>
        <f aca="true" t="shared" si="2" ref="N47:N54">SUM(A47:M47)</f>
        <v>0</v>
      </c>
    </row>
    <row r="48" spans="1:14" ht="15">
      <c r="A48" s="2">
        <f>17.8+3.2</f>
        <v>21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f>6.5+3</f>
        <v>9.5</v>
      </c>
      <c r="N48">
        <f t="shared" si="2"/>
        <v>30.5</v>
      </c>
    </row>
    <row r="49" spans="1:14" ht="15">
      <c r="A49" s="15" t="s">
        <v>31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>
        <f t="shared" si="2"/>
        <v>0</v>
      </c>
    </row>
    <row r="50" spans="1:14" ht="15">
      <c r="A50" s="2"/>
      <c r="B50" s="2"/>
      <c r="C50" s="2"/>
      <c r="D50" s="2"/>
      <c r="E50" s="2">
        <f>2</f>
        <v>2</v>
      </c>
      <c r="F50" s="2"/>
      <c r="G50" s="2"/>
      <c r="H50" s="2"/>
      <c r="I50" s="2"/>
      <c r="J50" s="2"/>
      <c r="K50" s="2"/>
      <c r="L50" s="2"/>
      <c r="M50" s="2">
        <f>5</f>
        <v>5</v>
      </c>
      <c r="N50">
        <f t="shared" si="2"/>
        <v>7</v>
      </c>
    </row>
    <row r="51" spans="1:14" ht="15">
      <c r="A51" s="15" t="s">
        <v>32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>
        <f t="shared" si="2"/>
        <v>0</v>
      </c>
    </row>
    <row r="52" spans="1:14" ht="15">
      <c r="A52" s="2">
        <f>6</f>
        <v>6</v>
      </c>
      <c r="B52" s="2"/>
      <c r="C52" s="2">
        <f>4</f>
        <v>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>
        <f t="shared" si="2"/>
        <v>10</v>
      </c>
    </row>
    <row r="53" spans="1:14" ht="15">
      <c r="A53" s="15" t="s">
        <v>33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>
        <f t="shared" si="2"/>
        <v>0</v>
      </c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f>2</f>
        <v>2</v>
      </c>
      <c r="N54">
        <f t="shared" si="2"/>
        <v>2</v>
      </c>
    </row>
    <row r="56" spans="1:4" ht="15">
      <c r="A56" s="16" t="s">
        <v>34</v>
      </c>
      <c r="B56" s="16"/>
      <c r="C56" s="3">
        <v>28</v>
      </c>
      <c r="D56" s="7" t="s">
        <v>35</v>
      </c>
    </row>
    <row r="57" spans="1:4" ht="15">
      <c r="A57" s="16" t="s">
        <v>36</v>
      </c>
      <c r="B57" s="16"/>
      <c r="C57" s="3">
        <v>85</v>
      </c>
      <c r="D57" s="7" t="s">
        <v>35</v>
      </c>
    </row>
  </sheetData>
  <sheetProtection/>
  <mergeCells count="28">
    <mergeCell ref="A19:M19"/>
    <mergeCell ref="A21:M21"/>
    <mergeCell ref="A35:M35"/>
    <mergeCell ref="A23:M23"/>
    <mergeCell ref="A39:M39"/>
    <mergeCell ref="A42:M42"/>
    <mergeCell ref="A25:M25"/>
    <mergeCell ref="A27:M27"/>
    <mergeCell ref="A29:M29"/>
    <mergeCell ref="A31:M31"/>
    <mergeCell ref="A1:M1"/>
    <mergeCell ref="A3:M3"/>
    <mergeCell ref="A5:M5"/>
    <mergeCell ref="A7:M7"/>
    <mergeCell ref="A9:M9"/>
    <mergeCell ref="A33:M33"/>
    <mergeCell ref="A11:M11"/>
    <mergeCell ref="A13:M13"/>
    <mergeCell ref="A15:M15"/>
    <mergeCell ref="A17:M17"/>
    <mergeCell ref="A37:M37"/>
    <mergeCell ref="A49:M49"/>
    <mergeCell ref="A51:M51"/>
    <mergeCell ref="A53:M53"/>
    <mergeCell ref="A56:B56"/>
    <mergeCell ref="A57:B57"/>
    <mergeCell ref="A45:M45"/>
    <mergeCell ref="A47:M4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2015-04-26T17:57:49Z</dcterms:created>
  <dcterms:modified xsi:type="dcterms:W3CDTF">2015-04-28T16:24:38Z</dcterms:modified>
  <cp:category/>
  <cp:version/>
  <cp:contentType/>
  <cp:contentStatus/>
</cp:coreProperties>
</file>